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<sst xmlns="http://schemas.openxmlformats.org/spreadsheetml/2006/main" count="870" uniqueCount="152">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</sst>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1639180.99</v>
      </c>
      <c r="E18" s="45">
        <v>1662509.99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72700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1639180.99</v>
      </c>
      <c r="E23" s="51">
        <f>E18+E19+E20+E21+E22</f>
        <v>1735209.99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238065</v>
      </c>
      <c r="E25" s="45">
        <v>312798.48</v>
      </c>
    </row>
    <row r="26" spans="2:5" ht="15">
      <c r="B26" s="13">
        <v>30200</v>
      </c>
      <c r="C26" s="54" t="s">
        <v>28</v>
      </c>
      <c r="D26" s="39">
        <v>24000</v>
      </c>
      <c r="E26" s="45">
        <v>24000</v>
      </c>
    </row>
    <row r="27" spans="2:5" ht="15">
      <c r="B27" s="13">
        <v>30300</v>
      </c>
      <c r="C27" s="54" t="s">
        <v>29</v>
      </c>
      <c r="D27" s="39">
        <v>2020</v>
      </c>
      <c r="E27" s="45">
        <v>2020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22000</v>
      </c>
      <c r="E29" s="50">
        <v>24998.31</v>
      </c>
    </row>
    <row r="30" spans="2:5" ht="15.75" thickBot="1">
      <c r="B30" s="16">
        <v>30000</v>
      </c>
      <c r="C30" s="15" t="s">
        <v>32</v>
      </c>
      <c r="D30" s="48">
        <f>D25+D26+D27+D28+D29</f>
        <v>286085</v>
      </c>
      <c r="E30" s="51">
        <f>E25+E26+E27+E28+E29</f>
        <v>363816.79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150000</v>
      </c>
      <c r="E32" s="45">
        <v>150143.19</v>
      </c>
    </row>
    <row r="33" spans="2:5" ht="15">
      <c r="B33" s="13">
        <v>40200</v>
      </c>
      <c r="C33" s="54" t="s">
        <v>36</v>
      </c>
      <c r="D33" s="61">
        <v>200000</v>
      </c>
      <c r="E33" s="59">
        <v>610478.17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2000</v>
      </c>
      <c r="E35" s="45">
        <v>2000</v>
      </c>
    </row>
    <row r="36" spans="2:5" ht="15">
      <c r="B36" s="13">
        <v>40500</v>
      </c>
      <c r="C36" s="54" t="s">
        <v>39</v>
      </c>
      <c r="D36" s="49">
        <v>500</v>
      </c>
      <c r="E36" s="50">
        <v>500</v>
      </c>
    </row>
    <row r="37" spans="2:5" ht="15.75" thickBot="1">
      <c r="B37" s="16">
        <v>40000</v>
      </c>
      <c r="C37" s="15" t="s">
        <v>40</v>
      </c>
      <c r="D37" s="48">
        <f>D32+D33+D34+D35+D36</f>
        <v>352500</v>
      </c>
      <c r="E37" s="51">
        <f>E32+E33+E34+E35+E36</f>
        <v>763121.3600000001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1000000</v>
      </c>
      <c r="E51" s="62">
        <v>1000000</v>
      </c>
    </row>
    <row r="52" spans="2:5" ht="15.75" thickBot="1">
      <c r="B52" s="16">
        <v>70000</v>
      </c>
      <c r="C52" s="15" t="s">
        <v>58</v>
      </c>
      <c r="D52" s="48">
        <f>D51</f>
        <v>1000000</v>
      </c>
      <c r="E52" s="51">
        <f>E51</f>
        <v>1000000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666000</v>
      </c>
      <c r="E54" s="45">
        <v>693414.36</v>
      </c>
    </row>
    <row r="55" spans="2:5" ht="15">
      <c r="B55" s="13">
        <v>90200</v>
      </c>
      <c r="C55" s="54" t="s">
        <v>62</v>
      </c>
      <c r="D55" s="61">
        <v>75000</v>
      </c>
      <c r="E55" s="62">
        <v>83982.47</v>
      </c>
    </row>
    <row r="56" spans="2:5" ht="15.75" thickBot="1">
      <c r="B56" s="16">
        <v>90000</v>
      </c>
      <c r="C56" s="15" t="s">
        <v>63</v>
      </c>
      <c r="D56" s="48">
        <f>D54+D55</f>
        <v>741000</v>
      </c>
      <c r="E56" s="51">
        <f>E54+E55</f>
        <v>777396.83</v>
      </c>
    </row>
    <row r="57" spans="2:5" ht="16.5" thickBot="1" thickTop="1">
      <c r="B57" s="109" t="s">
        <v>64</v>
      </c>
      <c r="C57" s="110"/>
      <c r="D57" s="52">
        <f>D16+D23+D30+D37+D43+D49+D52+D56</f>
        <v>4018765.99</v>
      </c>
      <c r="E57" s="55">
        <f>E16+E23+E30+E37+E43+E49+E52+E56</f>
        <v>4639544.97</v>
      </c>
    </row>
    <row r="58" spans="2:5" ht="16.5" thickBot="1" thickTop="1">
      <c r="B58" s="109" t="s">
        <v>65</v>
      </c>
      <c r="C58" s="110"/>
      <c r="D58" s="52">
        <f>D57+D5+D6+D7+D8</f>
        <v>4018765.99</v>
      </c>
      <c r="E58" s="55">
        <f>E57+E5+E6+E7+E8</f>
        <v>6639544.97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1629180.99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1629180.99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218065</v>
      </c>
      <c r="E25" s="45"/>
    </row>
    <row r="26" spans="2:5" ht="15">
      <c r="B26" s="13">
        <v>30200</v>
      </c>
      <c r="C26" s="54" t="s">
        <v>28</v>
      </c>
      <c r="D26" s="39">
        <v>19000</v>
      </c>
      <c r="E26" s="45"/>
    </row>
    <row r="27" spans="2:5" ht="15">
      <c r="B27" s="13">
        <v>30300</v>
      </c>
      <c r="C27" s="54" t="s">
        <v>29</v>
      </c>
      <c r="D27" s="39">
        <v>2020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259085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120000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2000</v>
      </c>
      <c r="E35" s="45"/>
    </row>
    <row r="36" spans="2:5" ht="15">
      <c r="B36" s="13">
        <v>40500</v>
      </c>
      <c r="C36" s="54" t="s">
        <v>39</v>
      </c>
      <c r="D36" s="49">
        <v>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666000</v>
      </c>
      <c r="E54" s="45"/>
    </row>
    <row r="55" spans="2:5" ht="15">
      <c r="B55" s="13">
        <v>90200</v>
      </c>
      <c r="C55" s="54" t="s">
        <v>62</v>
      </c>
      <c r="D55" s="61">
        <v>75000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741000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3751765.99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3751765.99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1629180.99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1629180.99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218065</v>
      </c>
      <c r="E25" s="45"/>
    </row>
    <row r="26" spans="2:5" ht="15">
      <c r="B26" s="13">
        <v>30200</v>
      </c>
      <c r="C26" s="54" t="s">
        <v>28</v>
      </c>
      <c r="D26" s="39">
        <v>19000</v>
      </c>
      <c r="E26" s="45"/>
    </row>
    <row r="27" spans="2:5" ht="15">
      <c r="B27" s="13">
        <v>30300</v>
      </c>
      <c r="C27" s="54" t="s">
        <v>29</v>
      </c>
      <c r="D27" s="39">
        <v>2020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259085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120000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2000</v>
      </c>
      <c r="E35" s="45"/>
    </row>
    <row r="36" spans="2:5" ht="15">
      <c r="B36" s="13">
        <v>40500</v>
      </c>
      <c r="C36" s="54" t="s">
        <v>39</v>
      </c>
      <c r="D36" s="49">
        <v>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666000</v>
      </c>
      <c r="E54" s="45"/>
    </row>
    <row r="55" spans="2:5" ht="15">
      <c r="B55" s="13">
        <v>90200</v>
      </c>
      <c r="C55" s="54" t="s">
        <v>62</v>
      </c>
      <c r="D55" s="61">
        <v>75000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741000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3751765.99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3751765.99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1251000</v>
      </c>
      <c r="AC10" s="89">
        <v>0</v>
      </c>
      <c r="AD10" s="90">
        <v>1488740.53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1251000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1488740.53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53400</v>
      </c>
      <c r="AC11" s="89">
        <v>0</v>
      </c>
      <c r="AD11" s="90">
        <v>57820.35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53400</v>
      </c>
      <c r="BW11" s="77">
        <f t="shared" si="1"/>
        <v>0</v>
      </c>
      <c r="BX11" s="79">
        <f t="shared" si="2"/>
        <v>57820.35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553720.51</v>
      </c>
      <c r="AC12" s="89">
        <v>0</v>
      </c>
      <c r="AD12" s="90">
        <v>786169.61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553720.51</v>
      </c>
      <c r="BW12" s="77">
        <f t="shared" si="1"/>
        <v>0</v>
      </c>
      <c r="BX12" s="79">
        <f t="shared" si="2"/>
        <v>786169.61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14000</v>
      </c>
      <c r="AC13" s="89">
        <v>0</v>
      </c>
      <c r="AD13" s="90">
        <v>14000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14000</v>
      </c>
      <c r="BW13" s="77">
        <f t="shared" si="1"/>
        <v>0</v>
      </c>
      <c r="BX13" s="79">
        <f t="shared" si="2"/>
        <v>14000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200</v>
      </c>
      <c r="AC16" s="89">
        <v>0</v>
      </c>
      <c r="AD16" s="90">
        <v>200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</v>
      </c>
      <c r="BW16" s="77">
        <f t="shared" si="1"/>
        <v>0</v>
      </c>
      <c r="BX16" s="79">
        <f t="shared" si="2"/>
        <v>200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500</v>
      </c>
      <c r="AC18" s="89">
        <v>0</v>
      </c>
      <c r="AD18" s="101">
        <v>500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31434.01</v>
      </c>
      <c r="AC19" s="89">
        <v>0</v>
      </c>
      <c r="AD19" s="101">
        <v>36978.240000000005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21011.47</v>
      </c>
      <c r="BJ19" s="89">
        <v>0</v>
      </c>
      <c r="BK19" s="101">
        <v>21011.47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52445.479999999996</v>
      </c>
      <c r="BW19" s="77">
        <f t="shared" si="1"/>
        <v>0</v>
      </c>
      <c r="BX19" s="79">
        <f t="shared" si="2"/>
        <v>57989.71000000001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1904254.52</v>
      </c>
      <c r="AC20" s="78">
        <f t="shared" si="3"/>
        <v>0</v>
      </c>
      <c r="AD20" s="77">
        <f t="shared" si="3"/>
        <v>2384408.7300000004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21011.47</v>
      </c>
      <c r="BJ20" s="78">
        <f t="shared" si="3"/>
        <v>0</v>
      </c>
      <c r="BK20" s="77">
        <f t="shared" si="3"/>
        <v>21011.47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1925265.99</v>
      </c>
      <c r="BW20" s="77">
        <f>BW10+BW11+BW12+BW13+BW14+BW15+BW16+BW17+BW18+BW19</f>
        <v>0</v>
      </c>
      <c r="BX20" s="95">
        <f>BX10+BX11+BX12+BX13+BX14+BX15+BX16+BX17+BX18+BX19</f>
        <v>2405420.2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351255</v>
      </c>
      <c r="AC24" s="89">
        <v>0</v>
      </c>
      <c r="AD24" s="101">
        <v>962588.16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351255</v>
      </c>
      <c r="BW24" s="77">
        <f t="shared" si="4"/>
        <v>0</v>
      </c>
      <c r="BX24" s="79">
        <f t="shared" si="4"/>
        <v>962588.16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126328.75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126328.75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1245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1245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351255</v>
      </c>
      <c r="AC28" s="78">
        <f t="shared" si="5"/>
        <v>0</v>
      </c>
      <c r="AD28" s="77">
        <f t="shared" si="5"/>
        <v>1088916.9100000001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1245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352500</v>
      </c>
      <c r="BW28" s="77">
        <f>BW23+BW24+BW25+BW26+BW27</f>
        <v>0</v>
      </c>
      <c r="BX28" s="95">
        <f>BX23+BX24+BX25+BX26+BX27</f>
        <v>1088916.9100000001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1000000</v>
      </c>
      <c r="BP45" s="89">
        <v>0</v>
      </c>
      <c r="BQ45" s="101">
        <v>1000000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1000000</v>
      </c>
      <c r="BP46" s="78">
        <f>BP45</f>
        <v>0</v>
      </c>
      <c r="BQ46" s="95">
        <f>BQ45</f>
        <v>1000000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1000000</v>
      </c>
      <c r="BW46" s="77">
        <f>BW45</f>
        <v>0</v>
      </c>
      <c r="BX46" s="95">
        <f>BX45</f>
        <v>1000000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666000</v>
      </c>
      <c r="BS49" s="89">
        <v>0</v>
      </c>
      <c r="BT49" s="101">
        <v>699350.44</v>
      </c>
      <c r="BU49" s="76"/>
      <c r="BV49" s="85">
        <f aca="true" t="shared" si="15" ref="BV49:BX50">D49+G49+J49+M49+P49+S49+V49+Y49+AB49+AE49+AH49+AK49+AN49+AQ49+AT49+AW49+AZ49+BC49+BF49+BI49+BL49+BO49+BR49</f>
        <v>666000</v>
      </c>
      <c r="BW49" s="77">
        <f t="shared" si="15"/>
        <v>0</v>
      </c>
      <c r="BX49" s="79">
        <f t="shared" si="15"/>
        <v>699350.44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75000</v>
      </c>
      <c r="BS50" s="89">
        <v>0</v>
      </c>
      <c r="BT50" s="101">
        <v>92731.4</v>
      </c>
      <c r="BU50" s="76"/>
      <c r="BV50" s="85">
        <f t="shared" si="15"/>
        <v>75000</v>
      </c>
      <c r="BW50" s="77">
        <f t="shared" si="15"/>
        <v>0</v>
      </c>
      <c r="BX50" s="79">
        <f t="shared" si="15"/>
        <v>92731.4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741000</v>
      </c>
      <c r="BS51" s="78">
        <f>BS49+BS50</f>
        <v>0</v>
      </c>
      <c r="BT51" s="77">
        <f>BT49+BT50</f>
        <v>792081.84</v>
      </c>
      <c r="BU51" s="85"/>
      <c r="BV51" s="85">
        <f>BV49+BV50</f>
        <v>741000</v>
      </c>
      <c r="BW51" s="77">
        <f>BW49+BW50</f>
        <v>0</v>
      </c>
      <c r="BX51" s="95">
        <f>BX49+BX50</f>
        <v>792081.84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2255509.52</v>
      </c>
      <c r="AC53" s="86">
        <f t="shared" si="18"/>
        <v>0</v>
      </c>
      <c r="AD53" s="86">
        <f t="shared" si="18"/>
        <v>3473325.6400000006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22256.47</v>
      </c>
      <c r="BJ53" s="86">
        <f t="shared" si="19"/>
        <v>0</v>
      </c>
      <c r="BK53" s="86">
        <f t="shared" si="19"/>
        <v>21011.47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1000000</v>
      </c>
      <c r="BP53" s="86">
        <f t="shared" si="19"/>
        <v>0</v>
      </c>
      <c r="BQ53" s="86">
        <f t="shared" si="19"/>
        <v>1000000</v>
      </c>
      <c r="BR53" s="86">
        <f t="shared" si="19"/>
        <v>741000</v>
      </c>
      <c r="BS53" s="86">
        <f t="shared" si="19"/>
        <v>0</v>
      </c>
      <c r="BT53" s="86">
        <f t="shared" si="19"/>
        <v>792081.84</v>
      </c>
      <c r="BU53" s="86">
        <f>BU8</f>
        <v>0</v>
      </c>
      <c r="BV53" s="102">
        <f>BV8+BV20+BV28+BV35+BV42+BV46+BV51</f>
        <v>4018765.99</v>
      </c>
      <c r="BW53" s="87">
        <f>BW20+BW28+BW35+BW42+BW46+BW51</f>
        <v>0</v>
      </c>
      <c r="BX53" s="87">
        <f>BX20+BX28+BX35+BX42+BX46+BX51</f>
        <v>5286418.95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1280000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1280000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44400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516354.52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516354.52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14000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200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500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21800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11011.47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32811.47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1877254.52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11011.47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1888265.99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121504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121504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996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996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121504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996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666000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666000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75000</v>
      </c>
      <c r="BS50" s="89">
        <v>0</v>
      </c>
      <c r="BT50" s="101"/>
      <c r="BU50" s="76"/>
      <c r="BV50" s="85">
        <f t="shared" si="9"/>
        <v>75000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741000</v>
      </c>
      <c r="BS51" s="78">
        <f>BS49+BS50</f>
        <v>0</v>
      </c>
      <c r="BT51" s="77">
        <f>BT49+BT50</f>
        <v>0</v>
      </c>
      <c r="BU51" s="85"/>
      <c r="BV51" s="85">
        <f>BV49+BV50</f>
        <v>741000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1998758.52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12007.47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1000000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741000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3751765.99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1280000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1280000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44400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516354.52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516354.52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14000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200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500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21800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11011.47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32811.47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1877254.52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11011.47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1888265.99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121504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121504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996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996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121504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996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666000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666000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75000</v>
      </c>
      <c r="BS50" s="89">
        <v>0</v>
      </c>
      <c r="BT50" s="101"/>
      <c r="BU50" s="76"/>
      <c r="BV50" s="85">
        <f t="shared" si="9"/>
        <v>75000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741000</v>
      </c>
      <c r="BS51" s="78">
        <f>BS49+BS50</f>
        <v>0</v>
      </c>
      <c r="BT51" s="77">
        <f>BT49+BT50</f>
        <v>0</v>
      </c>
      <c r="BU51" s="85"/>
      <c r="BV51" s="85">
        <f>BV49+BV50</f>
        <v>741000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1998758.52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12007.47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1000000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741000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3751765.99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2024-03-12T14:07:39Z</dcterms:modified>
  <cp:category/>
  <cp:version/>
  <cp:contentType/>
  <cp:contentStatus/>
</cp:coreProperties>
</file>